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35" activeTab="0"/>
  </bookViews>
  <sheets>
    <sheet name="23VÝDRO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<sst xmlns="http://schemas.openxmlformats.org/spreadsheetml/2006/main" count="96" uniqueCount="96">
  <si>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 xml:space="preserve">      Výdaje</t>
  </si>
  <si>
    <t>22 - Doprava</t>
  </si>
  <si>
    <t>221 - Pozemní komunikace</t>
  </si>
  <si>
    <t>2212 - Silnice</t>
  </si>
  <si>
    <t>222 - Silniční doprava</t>
  </si>
  <si>
    <t>2221 - Provoz veřejné. siln. dopravy</t>
  </si>
  <si>
    <t>23 - Vodní hospodářství</t>
  </si>
  <si>
    <t>233 - Vodní toky a vodohosp. díla</t>
  </si>
  <si>
    <t>2333 - Úpravy drobných vodních toků</t>
  </si>
  <si>
    <t>2341-Vodní díla v zemědělské krajině</t>
  </si>
  <si>
    <t xml:space="preserve">  3 - Služby pro obyvatelstvo</t>
  </si>
  <si>
    <t>331 - Kultura</t>
  </si>
  <si>
    <t>3399 - Záležitosti kultury, církví a sděl. prostř.</t>
  </si>
  <si>
    <t>34 - Tělovýchova a zájmová činnost</t>
  </si>
  <si>
    <t>3612 - Bytové hospodářství</t>
  </si>
  <si>
    <t>363 - Komun. služby a územní rozvoj</t>
  </si>
  <si>
    <t>3631 - Veřejné osvětlení</t>
  </si>
  <si>
    <t>3632 - Pohřebnictví</t>
  </si>
  <si>
    <t>3633 - Výstavba a údržba místních inž. sítí</t>
  </si>
  <si>
    <t>3635 - Územní plánování</t>
  </si>
  <si>
    <t>37 - Ochrana životního prostředí</t>
  </si>
  <si>
    <t>372 - Nakládání s odpady</t>
  </si>
  <si>
    <t>3722 - Sběr a svoz komun. odpadů</t>
  </si>
  <si>
    <t>374 - Ochrana přírody a krajiny</t>
  </si>
  <si>
    <t>42 - Politika zaměstnanosti</t>
  </si>
  <si>
    <t>422 - Aktivní politika zaměstnanosti</t>
  </si>
  <si>
    <t>4222 - Veřejně prospěšné práce</t>
  </si>
  <si>
    <t>551 - Požární ochrana</t>
  </si>
  <si>
    <t>611 - Zastupitelské orgány</t>
  </si>
  <si>
    <t>617 - Regionální a místní správa</t>
  </si>
  <si>
    <t>6171 - Činnost místní správy</t>
  </si>
  <si>
    <t>63 - Finanční operace</t>
  </si>
  <si>
    <t>64 - Ostatní činnosti</t>
  </si>
  <si>
    <t>640 - Ostatní činnosti</t>
  </si>
  <si>
    <t>6402 - Finanční vypoř.minulých let</t>
  </si>
  <si>
    <t>Vyvěšeno:</t>
  </si>
  <si>
    <t>Sňato:</t>
  </si>
  <si>
    <t>3613 .- Nebytové hospodářství</t>
  </si>
  <si>
    <t>2- Průmyslová a ostatní odvětví hospodářství</t>
  </si>
  <si>
    <t>21 - Průmysl, stavebnictví, obchod a služby</t>
  </si>
  <si>
    <t>214 - Vnitř.obchod,služby a cestovní ruch</t>
  </si>
  <si>
    <t>2143 - Cestovní ruch</t>
  </si>
  <si>
    <t>2219 - Ostatní záležitosti poz.komunikací</t>
  </si>
  <si>
    <t>232 - Odvádění a čištění odpadních vod</t>
  </si>
  <si>
    <t>31 - Vzdělávání a školské služby</t>
  </si>
  <si>
    <t>311 - Zařízení předškolní výchovy a základního vzdělávání</t>
  </si>
  <si>
    <t>33 - Kultura, církve a sdělovací  prostředky</t>
  </si>
  <si>
    <t>3314 - Činnosti  knihovnické</t>
  </si>
  <si>
    <t xml:space="preserve">3326 - Pořízení, zachování.,obnova hodnot </t>
  </si>
  <si>
    <t>332 - Ochrana památek a péče o kult. dědictví</t>
  </si>
  <si>
    <t>334 - Sdělovací prostředky</t>
  </si>
  <si>
    <t>3349 - Ostatní záležitosti sdělovacích prostředků</t>
  </si>
  <si>
    <t>339 - Ostatní činnosti v záležitostech kultury, církví</t>
  </si>
  <si>
    <t>341 - Tělovýchova</t>
  </si>
  <si>
    <t>342 - Zájmová činnost a rekreace</t>
  </si>
  <si>
    <t>36 - Bydlení, komun. služby a územní rozvoj</t>
  </si>
  <si>
    <t>361 - Rozvoj  bydlení a bytové hospodářství</t>
  </si>
  <si>
    <t>3723 - Sběr a svoz ostatních odpadů</t>
  </si>
  <si>
    <t>3745 - Péče o vzhled obcí a veřejnou zeleň</t>
  </si>
  <si>
    <t xml:space="preserve">  4 - Sociální  věci a politika zaměstnanosti </t>
  </si>
  <si>
    <t>4223 - Společensky účelná pracovní místa</t>
  </si>
  <si>
    <t xml:space="preserve">  5 - Bezpečnost státu a právní ochrana</t>
  </si>
  <si>
    <t>55 - Požární ochrana</t>
  </si>
  <si>
    <t>5512 - Požární ochrana - dobrovolná  část</t>
  </si>
  <si>
    <t xml:space="preserve">  6 - Všeobecná veřejná  správa a služby</t>
  </si>
  <si>
    <t>61 - Státní moc, st. správa, územní  samospráva</t>
  </si>
  <si>
    <t>6112 - Zastupitelstva obcí</t>
  </si>
  <si>
    <t>6115 - Volby do zastupitelstev územních samosprávných celků</t>
  </si>
  <si>
    <t>633 - Převody vlastním fondům</t>
  </si>
  <si>
    <t>639 - Ostatní finanční operace</t>
  </si>
  <si>
    <t>81 - Financování z tuzemska</t>
  </si>
  <si>
    <t>8 - Financování</t>
  </si>
  <si>
    <t>8124 - Uhrazené splátky půjč. prostředků</t>
  </si>
  <si>
    <t>6310 - Obecné príjmy a výdaje z fin. operací</t>
  </si>
  <si>
    <t>6409 - Ostatní činnosti jinde nezařazené (rezerva)</t>
  </si>
  <si>
    <t>2321 - Odvádění a čišť. odp. vod a nakl. s kaly (kanalizace)</t>
  </si>
  <si>
    <t>2329 - Odvádění a čištění odp. vod - ČOV</t>
  </si>
  <si>
    <t>3113 - Základní školy - příspěvek</t>
  </si>
  <si>
    <t>3113 - Základní školy - ostatní (audit)</t>
  </si>
  <si>
    <t>3341 - Rozhlas,televize</t>
  </si>
  <si>
    <t>3741 - Ochrana druhů a stanovišť</t>
  </si>
  <si>
    <t>6330 - Převody vlastním fondům (mezi účty)</t>
  </si>
  <si>
    <t>6399 - Ostatní finanční operace (daň z příjmu)</t>
  </si>
  <si>
    <t>3319 - Ostatní záležitosti kultury - kronika</t>
  </si>
  <si>
    <t>3421 - Využití vol. času dětí a mládeže (tartan,dětské hřiště)</t>
  </si>
  <si>
    <t>3429 - Ostatní zájmová činnost a rekreace (elektřina)</t>
  </si>
  <si>
    <t>234 - Voda v zemědělské krajině</t>
  </si>
  <si>
    <t>631 - Obec. příjmy a výdaje z fin.operací</t>
  </si>
  <si>
    <t>812 - Dlouhodobé financování</t>
  </si>
  <si>
    <t>6114 - Volby do Parlamentu ČR</t>
  </si>
  <si>
    <t>6117 - Volby do Evropského parlamentu</t>
  </si>
  <si>
    <t>3639 - Kom.služby a územní rozvoj</t>
  </si>
  <si>
    <t>3721 - Sběr a svoz nebezpečných odpadů</t>
  </si>
  <si>
    <t>3419 - Ostatní tělovýchovná činnost (tělocvična a granty)</t>
  </si>
  <si>
    <t>3412 - Sport.zaříz.  v majetku obce (tenis. a fotbal,sport.zázemí)</t>
  </si>
  <si>
    <t>Schválený rozpočet Obce Raduň na rok 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</si>
</sst>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"/>
    <numFmt numFmtId="169" formatCode="#,##0.000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  <font>
      <b/>
      <sz val="16"/>
      <name val="Arial CE"/>
      <family val="0"/>
    </font>
    <font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62"/>
      <name val="Arial CE"/>
      <family val="0"/>
    </font>
    <font>
      <b/>
      <sz val="14"/>
      <color indexed="62"/>
      <name val="Arial CE"/>
      <family val="0"/>
    </font>
    <font>
      <b/>
      <sz val="14"/>
      <color indexed="57"/>
      <name val="Arial CE"/>
      <family val="0"/>
    </font>
    <font>
      <b/>
      <sz val="14"/>
      <color indexed="60"/>
      <name val="Arial CE"/>
      <family val="0"/>
    </font>
    <font>
      <sz val="14"/>
      <color indexed="60"/>
      <name val="Arial CE"/>
      <family val="0"/>
    </font>
    <font>
      <sz val="12"/>
      <color indexed="60"/>
      <name val="Arial CE"/>
      <family val="0"/>
    </font>
    <font>
      <sz val="10"/>
      <color indexed="60"/>
      <name val="Arial CE"/>
      <family val="0"/>
    </font>
    <font>
      <sz val="10"/>
      <color indexed="57"/>
      <name val="Arial CE"/>
      <family val="0"/>
    </font>
    <font>
      <sz val="12"/>
      <color indexed="57"/>
      <name val="Arial CE"/>
      <family val="0"/>
    </font>
    <font>
      <sz val="14"/>
      <color indexed="57"/>
      <name val="Arial CE"/>
      <family val="0"/>
    </font>
    <font>
      <sz val="16"/>
      <color indexed="62"/>
      <name val="Arial CE"/>
      <family val="0"/>
    </font>
    <font>
      <sz val="12"/>
      <color indexed="62"/>
      <name val="Arial CE"/>
      <family val="0"/>
    </font>
    <font>
      <sz val="10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3" tint="0.39998000860214233"/>
      <name val="Arial CE"/>
      <family val="0"/>
    </font>
    <font>
      <b/>
      <sz val="14"/>
      <color theme="3" tint="0.39998000860214233"/>
      <name val="Arial CE"/>
      <family val="0"/>
    </font>
    <font>
      <b/>
      <sz val="14"/>
      <color theme="6" tint="-0.24997000396251678"/>
      <name val="Arial CE"/>
      <family val="0"/>
    </font>
    <font>
      <b/>
      <sz val="14"/>
      <color theme="9" tint="-0.4999699890613556"/>
      <name val="Arial CE"/>
      <family val="0"/>
    </font>
    <font>
      <sz val="14"/>
      <color theme="9" tint="-0.4999699890613556"/>
      <name val="Arial CE"/>
      <family val="0"/>
    </font>
    <font>
      <sz val="12"/>
      <color theme="9" tint="-0.4999699890613556"/>
      <name val="Arial CE"/>
      <family val="0"/>
    </font>
    <font>
      <sz val="10"/>
      <color theme="9" tint="-0.4999699890613556"/>
      <name val="Arial CE"/>
      <family val="0"/>
    </font>
    <font>
      <sz val="10"/>
      <color theme="6" tint="-0.24997000396251678"/>
      <name val="Arial CE"/>
      <family val="0"/>
    </font>
    <font>
      <sz val="12"/>
      <color theme="6" tint="-0.24997000396251678"/>
      <name val="Arial CE"/>
      <family val="0"/>
    </font>
    <font>
      <sz val="14"/>
      <color theme="6" tint="-0.24997000396251678"/>
      <name val="Arial CE"/>
      <family val="0"/>
    </font>
    <font>
      <sz val="16"/>
      <color theme="3" tint="0.39998000860214233"/>
      <name val="Arial CE"/>
      <family val="0"/>
    </font>
    <font>
      <sz val="12"/>
      <color theme="3" tint="0.39998000860214233"/>
      <name val="Arial CE"/>
      <family val="0"/>
    </font>
    <font>
      <sz val="10"/>
      <color theme="3" tint="0.39998000860214233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/>
      <protection/>
    </xf>
    <xf numFmtId="0" fontId="60" fillId="0" borderId="0" xfId="0" applyNumberFormat="1" applyFont="1" applyFill="1" applyBorder="1" applyAlignment="1" applyProtection="1">
      <alignment/>
      <protection/>
    </xf>
    <xf numFmtId="0" fontId="61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4" fontId="61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168" fontId="63" fillId="0" borderId="0" xfId="0" applyNumberFormat="1" applyFont="1" applyFill="1" applyBorder="1" applyAlignment="1" applyProtection="1">
      <alignment/>
      <protection/>
    </xf>
    <xf numFmtId="4" fontId="63" fillId="0" borderId="0" xfId="0" applyNumberFormat="1" applyFont="1" applyFill="1" applyBorder="1" applyAlignment="1" applyProtection="1">
      <alignment/>
      <protection/>
    </xf>
    <xf numFmtId="2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168" fontId="62" fillId="0" borderId="0" xfId="0" applyNumberFormat="1" applyFont="1" applyFill="1" applyBorder="1" applyAlignment="1" applyProtection="1">
      <alignment/>
      <protection/>
    </xf>
    <xf numFmtId="4" fontId="62" fillId="0" borderId="0" xfId="0" applyNumberFormat="1" applyFont="1" applyFill="1" applyBorder="1" applyAlignment="1" applyProtection="1">
      <alignment/>
      <protection/>
    </xf>
    <xf numFmtId="2" fontId="64" fillId="0" borderId="0" xfId="0" applyNumberFormat="1" applyFont="1" applyFill="1" applyBorder="1" applyAlignment="1" applyProtection="1">
      <alignment/>
      <protection/>
    </xf>
    <xf numFmtId="2" fontId="62" fillId="0" borderId="0" xfId="0" applyNumberFormat="1" applyFont="1" applyFill="1" applyBorder="1" applyAlignment="1" applyProtection="1">
      <alignment/>
      <protection/>
    </xf>
    <xf numFmtId="168" fontId="61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4" fontId="60" fillId="0" borderId="0" xfId="0" applyNumberFormat="1" applyFont="1" applyFill="1" applyBorder="1" applyAlignment="1" applyProtection="1">
      <alignment/>
      <protection/>
    </xf>
    <xf numFmtId="168" fontId="60" fillId="0" borderId="0" xfId="0" applyNumberFormat="1" applyFont="1" applyFill="1" applyBorder="1" applyAlignment="1" applyProtection="1">
      <alignment/>
      <protection/>
    </xf>
    <xf numFmtId="2" fontId="66" fillId="0" borderId="0" xfId="0" applyNumberFormat="1" applyFont="1" applyFill="1" applyBorder="1" applyAlignment="1" applyProtection="1">
      <alignment/>
      <protection/>
    </xf>
    <xf numFmtId="2" fontId="65" fillId="0" borderId="0" xfId="0" applyNumberFormat="1" applyFont="1" applyFill="1" applyBorder="1" applyAlignment="1" applyProtection="1">
      <alignment/>
      <protection/>
    </xf>
    <xf numFmtId="2" fontId="60" fillId="0" borderId="0" xfId="0" applyNumberFormat="1" applyFont="1" applyFill="1" applyBorder="1" applyAlignment="1" applyProtection="1">
      <alignment/>
      <protection/>
    </xf>
    <xf numFmtId="168" fontId="67" fillId="0" borderId="0" xfId="0" applyNumberFormat="1" applyFont="1" applyFill="1" applyBorder="1" applyAlignment="1" applyProtection="1">
      <alignment/>
      <protection/>
    </xf>
    <xf numFmtId="4" fontId="67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4" fontId="58" fillId="0" borderId="0" xfId="0" applyNumberFormat="1" applyFont="1" applyFill="1" applyBorder="1" applyAlignment="1" applyProtection="1">
      <alignment/>
      <protection/>
    </xf>
    <xf numFmtId="168" fontId="58" fillId="0" borderId="0" xfId="0" applyNumberFormat="1" applyFont="1" applyFill="1" applyBorder="1" applyAlignment="1" applyProtection="1">
      <alignment/>
      <protection/>
    </xf>
    <xf numFmtId="2" fontId="58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4" fontId="59" fillId="0" borderId="0" xfId="0" applyNumberFormat="1" applyFont="1" applyFill="1" applyBorder="1" applyAlignment="1" applyProtection="1">
      <alignment/>
      <protection/>
    </xf>
    <xf numFmtId="168" fontId="69" fillId="0" borderId="0" xfId="0" applyNumberFormat="1" applyFont="1" applyFill="1" applyBorder="1" applyAlignment="1" applyProtection="1">
      <alignment/>
      <protection/>
    </xf>
    <xf numFmtId="4" fontId="69" fillId="0" borderId="0" xfId="0" applyNumberFormat="1" applyFont="1" applyFill="1" applyBorder="1" applyAlignment="1" applyProtection="1">
      <alignment/>
      <protection/>
    </xf>
    <xf numFmtId="2" fontId="70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workbookViewId="0" topLeftCell="A1">
      <selection activeCell="J12" sqref="J12"/>
    </sheetView>
  </sheetViews>
  <sheetFormatPr defaultColWidth="10.00390625" defaultRowHeight="12.75"/>
  <cols>
    <col min="1" max="3" width="2.00390625" style="3" customWidth="1"/>
    <col min="4" max="5" width="3.00390625" style="3" customWidth="1"/>
    <col min="6" max="6" width="9.00390625" style="3" customWidth="1"/>
    <col min="7" max="7" width="7.00390625" style="3" customWidth="1"/>
    <col min="8" max="8" width="43.28125" style="3" customWidth="1"/>
    <col min="9" max="9" width="4.00390625" style="3" hidden="1" customWidth="1"/>
    <col min="10" max="10" width="53.8515625" style="1" customWidth="1"/>
    <col min="11" max="11" width="19.421875" style="3" customWidth="1"/>
    <col min="12" max="12" width="21.00390625" style="13" customWidth="1"/>
    <col min="13" max="13" width="23.00390625" style="2" customWidth="1"/>
    <col min="14" max="16384" width="10.00390625" style="3" customWidth="1"/>
  </cols>
  <sheetData>
    <row r="1" spans="1:13" s="19" customFormat="1" ht="22.5" customHeight="1">
      <c r="A1" s="7"/>
      <c r="B1" s="7"/>
      <c r="C1" s="7"/>
      <c r="D1" s="7" t="s">
        <v>95</v>
      </c>
      <c r="E1" s="7"/>
      <c r="F1" s="7"/>
      <c r="G1" s="7"/>
      <c r="H1" s="7"/>
      <c r="I1" s="7"/>
      <c r="J1" s="8"/>
      <c r="L1" s="14"/>
      <c r="M1" s="17"/>
    </row>
    <row r="2" spans="1:13" s="19" customFormat="1" ht="15" customHeight="1">
      <c r="A2" s="7"/>
      <c r="B2" s="7"/>
      <c r="C2" s="7"/>
      <c r="D2" s="7"/>
      <c r="E2" s="7"/>
      <c r="F2" s="7"/>
      <c r="G2" s="7"/>
      <c r="H2" s="7"/>
      <c r="I2" s="7"/>
      <c r="J2" s="8"/>
      <c r="L2" s="14"/>
      <c r="M2" s="17"/>
    </row>
    <row r="3" spans="10:12" ht="15" customHeight="1">
      <c r="J3" s="10"/>
      <c r="K3" s="6"/>
      <c r="L3" s="25"/>
    </row>
    <row r="4" spans="1:13" s="9" customFormat="1" ht="18.75" customHeight="1">
      <c r="A4" s="9" t="s">
        <v>0</v>
      </c>
      <c r="D4" s="7"/>
      <c r="J4" s="11">
        <f>J6+J25+J67+J72+J76+J97</f>
        <v>25673547</v>
      </c>
      <c r="K4" s="11"/>
      <c r="L4" s="11"/>
      <c r="M4" s="18"/>
    </row>
    <row r="5" spans="10:11" ht="9.75" customHeight="1">
      <c r="J5" s="13"/>
      <c r="K5" s="1"/>
    </row>
    <row r="6" spans="1:13" s="28" customFormat="1" ht="18.75" customHeight="1">
      <c r="A6" s="28" t="s">
        <v>38</v>
      </c>
      <c r="J6" s="53">
        <f>J10+J16+J7</f>
        <v>3510000</v>
      </c>
      <c r="K6" s="54"/>
      <c r="L6" s="53"/>
      <c r="M6" s="55"/>
    </row>
    <row r="7" spans="2:13" s="44" customFormat="1" ht="17.25" customHeight="1">
      <c r="B7" s="30" t="s">
        <v>39</v>
      </c>
      <c r="J7" s="45">
        <f>J8+J9</f>
        <v>0</v>
      </c>
      <c r="K7" s="50"/>
      <c r="L7" s="51"/>
      <c r="M7" s="48"/>
    </row>
    <row r="8" spans="3:13" s="38" customFormat="1" ht="17.25" customHeight="1">
      <c r="C8" s="31" t="s">
        <v>40</v>
      </c>
      <c r="J8" s="33">
        <f>J9</f>
        <v>0</v>
      </c>
      <c r="K8" s="39"/>
      <c r="L8" s="40"/>
      <c r="M8" s="41"/>
    </row>
    <row r="9" spans="4:12" ht="14.25" customHeight="1">
      <c r="D9" s="5" t="s">
        <v>41</v>
      </c>
      <c r="J9" s="12">
        <v>0</v>
      </c>
      <c r="K9" s="22"/>
      <c r="L9" s="12"/>
    </row>
    <row r="10" spans="2:13" s="30" customFormat="1" ht="17.25" customHeight="1">
      <c r="B10" s="30" t="s">
        <v>1</v>
      </c>
      <c r="J10" s="45">
        <f>J11+J14</f>
        <v>1290000</v>
      </c>
      <c r="K10" s="46"/>
      <c r="L10" s="45"/>
      <c r="M10" s="49"/>
    </row>
    <row r="11" spans="3:13" s="34" customFormat="1" ht="16.5" customHeight="1">
      <c r="C11" s="31" t="s">
        <v>2</v>
      </c>
      <c r="J11" s="33">
        <f>J12+J13</f>
        <v>820000</v>
      </c>
      <c r="K11" s="35"/>
      <c r="L11" s="36"/>
      <c r="M11" s="37"/>
    </row>
    <row r="12" spans="4:13" s="5" customFormat="1" ht="14.25" customHeight="1">
      <c r="D12" s="5" t="s">
        <v>3</v>
      </c>
      <c r="J12" s="12">
        <v>340000</v>
      </c>
      <c r="K12" s="22"/>
      <c r="L12" s="12"/>
      <c r="M12" s="16"/>
    </row>
    <row r="13" spans="4:12" ht="14.25" customHeight="1">
      <c r="D13" s="5" t="s">
        <v>42</v>
      </c>
      <c r="J13" s="12">
        <v>480000</v>
      </c>
      <c r="K13" s="22"/>
      <c r="L13" s="12"/>
    </row>
    <row r="14" spans="3:13" s="34" customFormat="1" ht="16.5" customHeight="1">
      <c r="C14" s="31" t="s">
        <v>4</v>
      </c>
      <c r="J14" s="33">
        <f>J15</f>
        <v>470000</v>
      </c>
      <c r="K14" s="35"/>
      <c r="L14" s="36"/>
      <c r="M14" s="37"/>
    </row>
    <row r="15" spans="4:13" s="5" customFormat="1" ht="14.25" customHeight="1">
      <c r="D15" s="5" t="s">
        <v>5</v>
      </c>
      <c r="J15" s="12">
        <v>470000</v>
      </c>
      <c r="K15" s="22"/>
      <c r="L15" s="12"/>
      <c r="M15" s="16"/>
    </row>
    <row r="16" spans="2:13" s="30" customFormat="1" ht="17.25" customHeight="1">
      <c r="B16" s="30" t="s">
        <v>6</v>
      </c>
      <c r="J16" s="45">
        <f>SUM(J17+J20+J22)</f>
        <v>2220000</v>
      </c>
      <c r="K16" s="46"/>
      <c r="L16" s="45"/>
      <c r="M16" s="49"/>
    </row>
    <row r="17" spans="3:13" s="34" customFormat="1" ht="16.5" customHeight="1">
      <c r="C17" s="31" t="s">
        <v>43</v>
      </c>
      <c r="J17" s="33">
        <f>SUM(J18:J19)</f>
        <v>2200000</v>
      </c>
      <c r="K17" s="35"/>
      <c r="L17" s="36"/>
      <c r="M17" s="37"/>
    </row>
    <row r="18" spans="4:13" s="5" customFormat="1" ht="14.25" customHeight="1">
      <c r="D18" s="5" t="s">
        <v>75</v>
      </c>
      <c r="J18" s="12">
        <v>1912000</v>
      </c>
      <c r="K18" s="22"/>
      <c r="L18" s="12"/>
      <c r="M18" s="16"/>
    </row>
    <row r="19" spans="4:13" s="5" customFormat="1" ht="14.25" customHeight="1">
      <c r="D19" s="5" t="s">
        <v>76</v>
      </c>
      <c r="J19" s="12">
        <v>288000</v>
      </c>
      <c r="K19" s="22"/>
      <c r="L19" s="12"/>
      <c r="M19" s="16"/>
    </row>
    <row r="20" spans="3:13" s="34" customFormat="1" ht="16.5" customHeight="1">
      <c r="C20" s="31" t="s">
        <v>7</v>
      </c>
      <c r="J20" s="33">
        <f>J21</f>
        <v>10000</v>
      </c>
      <c r="K20" s="35"/>
      <c r="L20" s="36"/>
      <c r="M20" s="37"/>
    </row>
    <row r="21" spans="4:13" s="5" customFormat="1" ht="14.25" customHeight="1">
      <c r="D21" s="5" t="s">
        <v>8</v>
      </c>
      <c r="J21" s="12">
        <v>10000</v>
      </c>
      <c r="K21" s="22"/>
      <c r="L21" s="12"/>
      <c r="M21" s="16"/>
    </row>
    <row r="22" spans="3:13" s="34" customFormat="1" ht="16.5" customHeight="1">
      <c r="C22" s="31" t="s">
        <v>86</v>
      </c>
      <c r="J22" s="33">
        <f>J23</f>
        <v>10000</v>
      </c>
      <c r="K22" s="35"/>
      <c r="L22" s="36"/>
      <c r="M22" s="37"/>
    </row>
    <row r="23" spans="3:12" ht="14.25" customHeight="1">
      <c r="C23" s="5"/>
      <c r="D23" s="5" t="s">
        <v>9</v>
      </c>
      <c r="E23" s="5"/>
      <c r="F23" s="5"/>
      <c r="G23" s="5"/>
      <c r="H23" s="5"/>
      <c r="I23" s="5"/>
      <c r="J23" s="12">
        <v>10000</v>
      </c>
      <c r="K23" s="22"/>
      <c r="L23" s="12"/>
    </row>
    <row r="24" spans="3:12" ht="14.25" customHeight="1">
      <c r="C24" s="5"/>
      <c r="D24" s="5"/>
      <c r="E24" s="5"/>
      <c r="F24" s="5"/>
      <c r="G24" s="5"/>
      <c r="H24" s="5"/>
      <c r="I24" s="5"/>
      <c r="J24" s="12"/>
      <c r="K24" s="22"/>
      <c r="L24" s="12"/>
    </row>
    <row r="25" spans="1:13" s="56" customFormat="1" ht="18.75" customHeight="1">
      <c r="A25" s="28" t="s">
        <v>10</v>
      </c>
      <c r="B25" s="28"/>
      <c r="C25" s="28"/>
      <c r="D25" s="28"/>
      <c r="E25" s="28"/>
      <c r="F25" s="28"/>
      <c r="G25" s="28"/>
      <c r="H25" s="28"/>
      <c r="I25" s="28"/>
      <c r="J25" s="53">
        <f>J26+J31+J49+J59+J42</f>
        <v>8904860</v>
      </c>
      <c r="K25" s="54"/>
      <c r="L25" s="53"/>
      <c r="M25" s="55"/>
    </row>
    <row r="26" spans="2:13" s="30" customFormat="1" ht="17.25" customHeight="1">
      <c r="B26" s="30" t="s">
        <v>44</v>
      </c>
      <c r="J26" s="45">
        <f>J27</f>
        <v>3529260</v>
      </c>
      <c r="K26" s="46"/>
      <c r="L26" s="45"/>
      <c r="M26" s="49"/>
    </row>
    <row r="27" spans="3:13" s="34" customFormat="1" ht="16.5" customHeight="1">
      <c r="C27" s="31" t="s">
        <v>45</v>
      </c>
      <c r="J27" s="33">
        <f>SUM(J28:J29)</f>
        <v>3529260</v>
      </c>
      <c r="K27" s="35"/>
      <c r="L27" s="36"/>
      <c r="M27" s="37"/>
    </row>
    <row r="28" spans="4:13" s="5" customFormat="1" ht="14.25" customHeight="1">
      <c r="D28" s="5" t="s">
        <v>77</v>
      </c>
      <c r="J28" s="12">
        <v>3522000</v>
      </c>
      <c r="K28" s="22"/>
      <c r="L28" s="12"/>
      <c r="M28" s="16"/>
    </row>
    <row r="29" spans="4:13" s="5" customFormat="1" ht="14.25" customHeight="1">
      <c r="D29" s="5" t="s">
        <v>78</v>
      </c>
      <c r="J29" s="12">
        <v>7260</v>
      </c>
      <c r="K29" s="22"/>
      <c r="L29" s="12"/>
      <c r="M29" s="16"/>
    </row>
    <row r="30" spans="10:13" s="5" customFormat="1" ht="14.25" customHeight="1">
      <c r="J30" s="12"/>
      <c r="K30" s="22"/>
      <c r="L30" s="12"/>
      <c r="M30" s="16"/>
    </row>
    <row r="31" spans="2:13" s="30" customFormat="1" ht="17.25" customHeight="1">
      <c r="B31" s="30" t="s">
        <v>46</v>
      </c>
      <c r="J31" s="45">
        <f>SUM(J32+J35+J37+J40)</f>
        <v>541600</v>
      </c>
      <c r="K31" s="46"/>
      <c r="L31" s="45"/>
      <c r="M31" s="49"/>
    </row>
    <row r="32" spans="3:13" s="34" customFormat="1" ht="16.5" customHeight="1">
      <c r="C32" s="31" t="s">
        <v>11</v>
      </c>
      <c r="D32" s="31"/>
      <c r="J32" s="33">
        <f>J33+J34</f>
        <v>30000</v>
      </c>
      <c r="K32" s="35"/>
      <c r="L32" s="36"/>
      <c r="M32" s="37"/>
    </row>
    <row r="33" spans="4:13" s="5" customFormat="1" ht="14.25" customHeight="1">
      <c r="D33" s="5" t="s">
        <v>47</v>
      </c>
      <c r="J33" s="12">
        <v>15000</v>
      </c>
      <c r="K33" s="22"/>
      <c r="L33" s="12"/>
      <c r="M33" s="16"/>
    </row>
    <row r="34" spans="4:12" ht="14.25" customHeight="1">
      <c r="D34" s="5" t="s">
        <v>83</v>
      </c>
      <c r="E34" s="5"/>
      <c r="F34" s="5"/>
      <c r="G34" s="5"/>
      <c r="H34" s="5"/>
      <c r="I34" s="5"/>
      <c r="J34" s="12">
        <v>15000</v>
      </c>
      <c r="K34" s="22"/>
      <c r="L34" s="12"/>
    </row>
    <row r="35" spans="3:13" s="38" customFormat="1" ht="16.5" customHeight="1">
      <c r="C35" s="31" t="s">
        <v>49</v>
      </c>
      <c r="D35" s="31"/>
      <c r="E35" s="31"/>
      <c r="F35" s="31"/>
      <c r="G35" s="31"/>
      <c r="H35" s="31"/>
      <c r="I35" s="31"/>
      <c r="J35" s="33">
        <f>J36</f>
        <v>1600</v>
      </c>
      <c r="K35" s="35"/>
      <c r="L35" s="36"/>
      <c r="M35" s="41"/>
    </row>
    <row r="36" spans="4:12" ht="14.25" customHeight="1">
      <c r="D36" s="5" t="s">
        <v>48</v>
      </c>
      <c r="J36" s="12">
        <v>1600</v>
      </c>
      <c r="K36" s="22"/>
      <c r="L36" s="12"/>
    </row>
    <row r="37" spans="3:13" s="38" customFormat="1" ht="16.5" customHeight="1">
      <c r="C37" s="31" t="s">
        <v>50</v>
      </c>
      <c r="D37" s="34"/>
      <c r="J37" s="33">
        <f>SUM(J38:J39)</f>
        <v>55000</v>
      </c>
      <c r="K37" s="35"/>
      <c r="L37" s="36"/>
      <c r="M37" s="41"/>
    </row>
    <row r="38" spans="4:12" ht="14.25" customHeight="1">
      <c r="D38" s="5" t="s">
        <v>79</v>
      </c>
      <c r="E38" s="5"/>
      <c r="F38" s="5"/>
      <c r="G38" s="5"/>
      <c r="H38" s="5"/>
      <c r="I38" s="5"/>
      <c r="J38" s="12">
        <v>20000</v>
      </c>
      <c r="K38" s="22"/>
      <c r="L38" s="12"/>
    </row>
    <row r="39" spans="4:13" s="5" customFormat="1" ht="14.25" customHeight="1">
      <c r="D39" s="5" t="s">
        <v>51</v>
      </c>
      <c r="J39" s="12">
        <v>35000</v>
      </c>
      <c r="K39" s="22"/>
      <c r="L39" s="12"/>
      <c r="M39" s="16"/>
    </row>
    <row r="40" spans="3:13" s="34" customFormat="1" ht="16.5" customHeight="1">
      <c r="C40" s="31" t="s">
        <v>52</v>
      </c>
      <c r="J40" s="33">
        <f>J41</f>
        <v>455000</v>
      </c>
      <c r="K40" s="35"/>
      <c r="L40" s="36"/>
      <c r="M40" s="37"/>
    </row>
    <row r="41" spans="4:13" s="5" customFormat="1" ht="14.25" customHeight="1">
      <c r="D41" s="5" t="s">
        <v>12</v>
      </c>
      <c r="J41" s="12">
        <v>455000</v>
      </c>
      <c r="K41" s="22"/>
      <c r="L41" s="12"/>
      <c r="M41" s="16"/>
    </row>
    <row r="42" spans="2:13" s="52" customFormat="1" ht="17.25" customHeight="1">
      <c r="B42" s="30" t="s">
        <v>13</v>
      </c>
      <c r="J42" s="45">
        <f>J43+J46</f>
        <v>3434000</v>
      </c>
      <c r="K42" s="46"/>
      <c r="L42" s="45"/>
      <c r="M42" s="49"/>
    </row>
    <row r="43" spans="3:13" s="34" customFormat="1" ht="16.5" customHeight="1">
      <c r="C43" s="31" t="s">
        <v>53</v>
      </c>
      <c r="J43" s="33">
        <f>J45+J44</f>
        <v>3370000</v>
      </c>
      <c r="K43" s="35"/>
      <c r="L43" s="36"/>
      <c r="M43" s="37"/>
    </row>
    <row r="44" spans="4:13" s="5" customFormat="1" ht="14.25" customHeight="1">
      <c r="D44" s="5" t="s">
        <v>94</v>
      </c>
      <c r="J44" s="12">
        <v>3250000</v>
      </c>
      <c r="K44" s="22"/>
      <c r="L44" s="12"/>
      <c r="M44" s="16"/>
    </row>
    <row r="45" spans="4:12" ht="14.25" customHeight="1">
      <c r="D45" s="5" t="s">
        <v>93</v>
      </c>
      <c r="E45" s="5"/>
      <c r="F45" s="5"/>
      <c r="G45" s="5"/>
      <c r="H45" s="5"/>
      <c r="I45" s="5"/>
      <c r="J45" s="12">
        <v>120000</v>
      </c>
      <c r="K45" s="22"/>
      <c r="L45" s="12"/>
    </row>
    <row r="46" spans="3:13" s="38" customFormat="1" ht="16.5" customHeight="1">
      <c r="C46" s="31" t="s">
        <v>54</v>
      </c>
      <c r="D46" s="34"/>
      <c r="E46" s="34"/>
      <c r="F46" s="34"/>
      <c r="G46" s="34"/>
      <c r="H46" s="34"/>
      <c r="I46" s="34"/>
      <c r="J46" s="33">
        <f>J47+J48</f>
        <v>64000</v>
      </c>
      <c r="K46" s="35"/>
      <c r="L46" s="36"/>
      <c r="M46" s="41"/>
    </row>
    <row r="47" spans="4:13" s="5" customFormat="1" ht="14.25" customHeight="1">
      <c r="D47" s="5" t="s">
        <v>84</v>
      </c>
      <c r="J47" s="12">
        <v>58000</v>
      </c>
      <c r="K47" s="22"/>
      <c r="L47" s="12"/>
      <c r="M47" s="16"/>
    </row>
    <row r="48" spans="4:12" ht="14.25" customHeight="1">
      <c r="D48" s="5" t="s">
        <v>85</v>
      </c>
      <c r="F48" s="5"/>
      <c r="J48" s="12">
        <v>6000</v>
      </c>
      <c r="K48" s="22"/>
      <c r="L48" s="12"/>
    </row>
    <row r="49" spans="2:13" s="30" customFormat="1" ht="17.25" customHeight="1">
      <c r="B49" s="30" t="s">
        <v>55</v>
      </c>
      <c r="J49" s="45">
        <f>J50+J53</f>
        <v>852000</v>
      </c>
      <c r="K49" s="46"/>
      <c r="L49" s="45"/>
      <c r="M49" s="49"/>
    </row>
    <row r="50" spans="3:13" s="34" customFormat="1" ht="16.5" customHeight="1">
      <c r="C50" s="31" t="s">
        <v>56</v>
      </c>
      <c r="J50" s="33">
        <f>J51+J52</f>
        <v>247000</v>
      </c>
      <c r="K50" s="35"/>
      <c r="L50" s="36"/>
      <c r="M50" s="37"/>
    </row>
    <row r="51" spans="4:13" s="5" customFormat="1" ht="14.25" customHeight="1">
      <c r="D51" s="5" t="s">
        <v>14</v>
      </c>
      <c r="J51" s="12">
        <v>100000</v>
      </c>
      <c r="K51" s="22"/>
      <c r="L51" s="12"/>
      <c r="M51" s="16"/>
    </row>
    <row r="52" spans="4:13" s="5" customFormat="1" ht="14.25" customHeight="1">
      <c r="D52" s="5" t="s">
        <v>37</v>
      </c>
      <c r="J52" s="12">
        <v>147000</v>
      </c>
      <c r="K52" s="22"/>
      <c r="L52" s="12"/>
      <c r="M52" s="16"/>
    </row>
    <row r="53" spans="3:13" s="34" customFormat="1" ht="16.5" customHeight="1">
      <c r="C53" s="31" t="s">
        <v>15</v>
      </c>
      <c r="J53" s="33">
        <f>J54+J55+J56+J57+J58</f>
        <v>605000</v>
      </c>
      <c r="K53" s="35"/>
      <c r="L53" s="36"/>
      <c r="M53" s="37"/>
    </row>
    <row r="54" spans="4:13" s="5" customFormat="1" ht="14.25" customHeight="1">
      <c r="D54" s="5" t="s">
        <v>16</v>
      </c>
      <c r="J54" s="12">
        <v>100000</v>
      </c>
      <c r="K54" s="22"/>
      <c r="L54" s="12"/>
      <c r="M54" s="16"/>
    </row>
    <row r="55" spans="4:13" s="5" customFormat="1" ht="14.25" customHeight="1">
      <c r="D55" s="5" t="s">
        <v>17</v>
      </c>
      <c r="J55" s="12">
        <v>100000</v>
      </c>
      <c r="K55" s="22"/>
      <c r="L55" s="12"/>
      <c r="M55" s="16"/>
    </row>
    <row r="56" spans="4:13" s="5" customFormat="1" ht="14.25" customHeight="1">
      <c r="D56" s="5" t="s">
        <v>18</v>
      </c>
      <c r="J56" s="12">
        <v>0</v>
      </c>
      <c r="K56" s="22"/>
      <c r="L56" s="12"/>
      <c r="M56" s="16"/>
    </row>
    <row r="57" spans="4:13" s="5" customFormat="1" ht="14.25" customHeight="1">
      <c r="D57" s="5" t="s">
        <v>19</v>
      </c>
      <c r="J57" s="12">
        <v>5000</v>
      </c>
      <c r="K57" s="22"/>
      <c r="L57" s="12"/>
      <c r="M57" s="16"/>
    </row>
    <row r="58" spans="1:12" ht="14.25" customHeight="1">
      <c r="A58" s="5"/>
      <c r="B58" s="5"/>
      <c r="C58" s="5"/>
      <c r="D58" s="5" t="s">
        <v>91</v>
      </c>
      <c r="E58" s="5"/>
      <c r="F58" s="5"/>
      <c r="G58" s="5"/>
      <c r="H58" s="5"/>
      <c r="I58" s="5"/>
      <c r="J58" s="12">
        <v>400000</v>
      </c>
      <c r="K58" s="22"/>
      <c r="L58" s="12"/>
    </row>
    <row r="59" spans="2:13" s="30" customFormat="1" ht="17.25" customHeight="1">
      <c r="B59" s="30" t="s">
        <v>20</v>
      </c>
      <c r="J59" s="45">
        <f>J60+J64</f>
        <v>548000</v>
      </c>
      <c r="K59" s="46"/>
      <c r="L59" s="45"/>
      <c r="M59" s="49"/>
    </row>
    <row r="60" spans="3:13" s="34" customFormat="1" ht="16.5" customHeight="1">
      <c r="C60" s="31" t="s">
        <v>21</v>
      </c>
      <c r="J60" s="33">
        <f>J62+J61+J63</f>
        <v>418000</v>
      </c>
      <c r="K60" s="35"/>
      <c r="L60" s="36"/>
      <c r="M60" s="37"/>
    </row>
    <row r="61" spans="4:12" ht="14.25" customHeight="1">
      <c r="D61" s="5" t="s">
        <v>92</v>
      </c>
      <c r="J61" s="12">
        <v>13000</v>
      </c>
      <c r="K61" s="22"/>
      <c r="L61" s="12"/>
    </row>
    <row r="62" spans="4:13" s="5" customFormat="1" ht="14.25" customHeight="1">
      <c r="D62" s="5" t="s">
        <v>22</v>
      </c>
      <c r="J62" s="12">
        <v>200000</v>
      </c>
      <c r="K62" s="22"/>
      <c r="L62" s="12"/>
      <c r="M62" s="16"/>
    </row>
    <row r="63" spans="4:13" ht="14.25" customHeight="1">
      <c r="D63" s="5" t="s">
        <v>57</v>
      </c>
      <c r="E63" s="5"/>
      <c r="F63" s="5"/>
      <c r="G63" s="5"/>
      <c r="H63" s="5"/>
      <c r="I63" s="5"/>
      <c r="J63" s="12">
        <v>205000</v>
      </c>
      <c r="K63" s="22"/>
      <c r="L63" s="12"/>
      <c r="M63" s="16"/>
    </row>
    <row r="64" spans="3:13" s="34" customFormat="1" ht="16.5" customHeight="1">
      <c r="C64" s="31" t="s">
        <v>23</v>
      </c>
      <c r="J64" s="33">
        <f>J65+J66</f>
        <v>130000</v>
      </c>
      <c r="K64" s="35"/>
      <c r="L64" s="36"/>
      <c r="M64" s="37"/>
    </row>
    <row r="65" spans="4:13" s="5" customFormat="1" ht="14.25" customHeight="1">
      <c r="D65" s="5" t="s">
        <v>80</v>
      </c>
      <c r="J65" s="12">
        <v>0</v>
      </c>
      <c r="K65" s="22"/>
      <c r="L65" s="12"/>
      <c r="M65" s="16"/>
    </row>
    <row r="66" spans="4:13" s="5" customFormat="1" ht="14.25" customHeight="1">
      <c r="D66" s="5" t="s">
        <v>58</v>
      </c>
      <c r="J66" s="12">
        <v>130000</v>
      </c>
      <c r="K66" s="22"/>
      <c r="L66" s="12"/>
      <c r="M66" s="16"/>
    </row>
    <row r="67" spans="1:13" s="56" customFormat="1" ht="18.75" customHeight="1">
      <c r="A67" s="28" t="s">
        <v>59</v>
      </c>
      <c r="B67" s="28"/>
      <c r="C67" s="28"/>
      <c r="D67" s="28"/>
      <c r="E67" s="28"/>
      <c r="F67" s="28"/>
      <c r="G67" s="28"/>
      <c r="H67" s="28"/>
      <c r="I67" s="28"/>
      <c r="J67" s="53">
        <f>J68</f>
        <v>200000</v>
      </c>
      <c r="K67" s="54"/>
      <c r="L67" s="53"/>
      <c r="M67" s="55"/>
    </row>
    <row r="68" spans="2:13" s="44" customFormat="1" ht="17.25" customHeight="1">
      <c r="B68" s="30" t="s">
        <v>24</v>
      </c>
      <c r="J68" s="45">
        <f>J69</f>
        <v>200000</v>
      </c>
      <c r="K68" s="50"/>
      <c r="L68" s="51"/>
      <c r="M68" s="48"/>
    </row>
    <row r="69" spans="3:13" s="38" customFormat="1" ht="17.25" customHeight="1">
      <c r="C69" s="31" t="s">
        <v>25</v>
      </c>
      <c r="J69" s="33">
        <f>J70+J71</f>
        <v>200000</v>
      </c>
      <c r="K69" s="39"/>
      <c r="L69" s="40"/>
      <c r="M69" s="41"/>
    </row>
    <row r="70" spans="4:12" ht="14.25" customHeight="1">
      <c r="D70" s="5" t="s">
        <v>26</v>
      </c>
      <c r="J70" s="12">
        <v>200000</v>
      </c>
      <c r="K70" s="22"/>
      <c r="L70" s="12"/>
    </row>
    <row r="71" spans="4:12" ht="14.25" customHeight="1">
      <c r="D71" s="5" t="s">
        <v>60</v>
      </c>
      <c r="J71" s="12">
        <v>0</v>
      </c>
      <c r="K71" s="22"/>
      <c r="L71" s="12"/>
    </row>
    <row r="72" spans="1:13" s="28" customFormat="1" ht="18.75" customHeight="1">
      <c r="A72" s="28" t="s">
        <v>61</v>
      </c>
      <c r="J72" s="53">
        <f>J73</f>
        <v>60000</v>
      </c>
      <c r="K72" s="54"/>
      <c r="L72" s="53"/>
      <c r="M72" s="55"/>
    </row>
    <row r="73" spans="2:13" s="30" customFormat="1" ht="17.25" customHeight="1">
      <c r="B73" s="30" t="s">
        <v>62</v>
      </c>
      <c r="J73" s="45">
        <f>J74</f>
        <v>60000</v>
      </c>
      <c r="K73" s="46"/>
      <c r="L73" s="45"/>
      <c r="M73" s="49"/>
    </row>
    <row r="74" spans="3:13" s="34" customFormat="1" ht="17.25" customHeight="1">
      <c r="C74" s="31" t="s">
        <v>27</v>
      </c>
      <c r="J74" s="33">
        <f>J75</f>
        <v>60000</v>
      </c>
      <c r="K74" s="35"/>
      <c r="L74" s="36"/>
      <c r="M74" s="37"/>
    </row>
    <row r="75" spans="4:13" s="5" customFormat="1" ht="14.25" customHeight="1">
      <c r="D75" s="5" t="s">
        <v>63</v>
      </c>
      <c r="J75" s="12">
        <v>60000</v>
      </c>
      <c r="K75" s="22"/>
      <c r="L75" s="12"/>
      <c r="M75" s="16"/>
    </row>
    <row r="76" spans="1:13" s="28" customFormat="1" ht="18.75" customHeight="1">
      <c r="A76" s="28" t="s">
        <v>64</v>
      </c>
      <c r="J76" s="53">
        <f>J77+J85+J93</f>
        <v>12998687</v>
      </c>
      <c r="K76" s="54"/>
      <c r="L76" s="53"/>
      <c r="M76" s="55"/>
    </row>
    <row r="77" spans="2:13" s="30" customFormat="1" ht="17.25" customHeight="1">
      <c r="B77" s="30" t="s">
        <v>65</v>
      </c>
      <c r="J77" s="45">
        <f>J78+J83</f>
        <v>3350000</v>
      </c>
      <c r="K77" s="46"/>
      <c r="L77" s="45"/>
      <c r="M77" s="49"/>
    </row>
    <row r="78" spans="3:13" s="34" customFormat="1" ht="17.25" customHeight="1">
      <c r="C78" s="31" t="s">
        <v>28</v>
      </c>
      <c r="J78" s="33">
        <f>J79+J80+J81+J82</f>
        <v>1250000</v>
      </c>
      <c r="K78" s="35"/>
      <c r="L78" s="36"/>
      <c r="M78" s="37"/>
    </row>
    <row r="79" spans="4:13" s="5" customFormat="1" ht="14.25" customHeight="1">
      <c r="D79" s="5" t="s">
        <v>66</v>
      </c>
      <c r="J79" s="12">
        <v>1250000</v>
      </c>
      <c r="K79" s="22"/>
      <c r="L79" s="12"/>
      <c r="M79" s="16"/>
    </row>
    <row r="80" spans="4:12" ht="14.25" customHeight="1">
      <c r="D80" s="5" t="s">
        <v>67</v>
      </c>
      <c r="E80" s="5"/>
      <c r="F80" s="5"/>
      <c r="G80" s="5"/>
      <c r="H80" s="5"/>
      <c r="I80" s="5"/>
      <c r="J80" s="12">
        <v>0</v>
      </c>
      <c r="K80" s="22"/>
      <c r="L80" s="12"/>
    </row>
    <row r="81" spans="4:12" ht="14.25" customHeight="1">
      <c r="D81" s="5" t="s">
        <v>89</v>
      </c>
      <c r="J81" s="12">
        <v>0</v>
      </c>
      <c r="K81" s="22"/>
      <c r="L81" s="12"/>
    </row>
    <row r="82" spans="4:12" ht="14.25" customHeight="1">
      <c r="D82" s="5" t="s">
        <v>90</v>
      </c>
      <c r="J82" s="12">
        <v>0</v>
      </c>
      <c r="K82" s="22"/>
      <c r="L82" s="12"/>
    </row>
    <row r="83" spans="3:13" s="34" customFormat="1" ht="16.5" customHeight="1">
      <c r="C83" s="31" t="s">
        <v>29</v>
      </c>
      <c r="J83" s="33">
        <f>J84</f>
        <v>2100000</v>
      </c>
      <c r="K83" s="35"/>
      <c r="L83" s="36"/>
      <c r="M83" s="37"/>
    </row>
    <row r="84" spans="4:13" s="5" customFormat="1" ht="15" customHeight="1">
      <c r="D84" s="5" t="s">
        <v>30</v>
      </c>
      <c r="J84" s="12">
        <v>2100000</v>
      </c>
      <c r="K84" s="22"/>
      <c r="L84" s="12"/>
      <c r="M84" s="16"/>
    </row>
    <row r="85" spans="2:13" s="30" customFormat="1" ht="17.25" customHeight="1">
      <c r="B85" s="30" t="s">
        <v>31</v>
      </c>
      <c r="J85" s="45">
        <f>J86+J88+J90</f>
        <v>238000</v>
      </c>
      <c r="K85" s="46"/>
      <c r="L85" s="45"/>
      <c r="M85" s="49"/>
    </row>
    <row r="86" spans="3:13" s="34" customFormat="1" ht="16.5" customHeight="1">
      <c r="C86" s="31" t="s">
        <v>87</v>
      </c>
      <c r="J86" s="33">
        <f>J87</f>
        <v>15000</v>
      </c>
      <c r="K86" s="35"/>
      <c r="L86" s="36"/>
      <c r="M86" s="37"/>
    </row>
    <row r="87" spans="4:13" s="5" customFormat="1" ht="14.25" customHeight="1">
      <c r="D87" s="5" t="s">
        <v>73</v>
      </c>
      <c r="J87" s="27">
        <v>15000</v>
      </c>
      <c r="K87" s="22"/>
      <c r="L87" s="12"/>
      <c r="M87" s="16"/>
    </row>
    <row r="88" spans="3:13" s="34" customFormat="1" ht="16.5" customHeight="1">
      <c r="C88" s="31" t="s">
        <v>68</v>
      </c>
      <c r="J88" s="33">
        <f>J89</f>
        <v>0</v>
      </c>
      <c r="K88" s="35"/>
      <c r="L88" s="36"/>
      <c r="M88" s="37"/>
    </row>
    <row r="89" spans="4:13" s="4" customFormat="1" ht="17.25" customHeight="1">
      <c r="D89" s="5" t="s">
        <v>81</v>
      </c>
      <c r="J89" s="12">
        <v>0</v>
      </c>
      <c r="K89" s="22"/>
      <c r="L89" s="12"/>
      <c r="M89" s="15"/>
    </row>
    <row r="90" spans="2:13" s="32" customFormat="1" ht="17.25" customHeight="1">
      <c r="B90" s="31"/>
      <c r="C90" s="31" t="s">
        <v>69</v>
      </c>
      <c r="D90" s="34"/>
      <c r="J90" s="33">
        <f>J91</f>
        <v>223000</v>
      </c>
      <c r="K90" s="35"/>
      <c r="L90" s="36"/>
      <c r="M90" s="42"/>
    </row>
    <row r="91" spans="4:12" ht="14.25" customHeight="1">
      <c r="D91" s="5" t="s">
        <v>82</v>
      </c>
      <c r="E91" s="5"/>
      <c r="F91" s="5"/>
      <c r="G91" s="5"/>
      <c r="J91" s="12">
        <v>223000</v>
      </c>
      <c r="K91" s="22"/>
      <c r="L91" s="12"/>
    </row>
    <row r="92" spans="4:12" ht="14.25" customHeight="1">
      <c r="D92" s="5"/>
      <c r="E92" s="5"/>
      <c r="F92" s="5"/>
      <c r="G92" s="5"/>
      <c r="J92" s="12"/>
      <c r="K92" s="22"/>
      <c r="L92" s="12"/>
    </row>
    <row r="93" spans="2:13" s="44" customFormat="1" ht="17.25" customHeight="1">
      <c r="B93" s="30" t="s">
        <v>32</v>
      </c>
      <c r="J93" s="45">
        <f>J94</f>
        <v>9410687</v>
      </c>
      <c r="K93" s="46"/>
      <c r="L93" s="45"/>
      <c r="M93" s="48"/>
    </row>
    <row r="94" spans="3:13" s="38" customFormat="1" ht="16.5" customHeight="1">
      <c r="C94" s="31" t="s">
        <v>33</v>
      </c>
      <c r="F94" s="34"/>
      <c r="J94" s="33">
        <f>J95+J96</f>
        <v>9410687</v>
      </c>
      <c r="K94" s="35"/>
      <c r="L94" s="36"/>
      <c r="M94" s="41"/>
    </row>
    <row r="95" spans="3:12" ht="14.25" customHeight="1">
      <c r="C95" s="5"/>
      <c r="D95" s="20" t="s">
        <v>34</v>
      </c>
      <c r="E95" s="20"/>
      <c r="F95" s="20"/>
      <c r="G95" s="20"/>
      <c r="H95" s="20"/>
      <c r="I95" s="20"/>
      <c r="J95" s="21">
        <v>0</v>
      </c>
      <c r="K95" s="24"/>
      <c r="L95" s="21"/>
    </row>
    <row r="96" spans="4:12" ht="14.25" customHeight="1">
      <c r="D96" s="5" t="s">
        <v>74</v>
      </c>
      <c r="E96" s="5"/>
      <c r="F96" s="5"/>
      <c r="G96" s="5"/>
      <c r="H96" s="5"/>
      <c r="I96" s="5"/>
      <c r="J96" s="12">
        <v>9410687</v>
      </c>
      <c r="K96" s="22"/>
      <c r="L96" s="12"/>
    </row>
    <row r="97" spans="1:13" s="61" customFormat="1" ht="18.75" customHeight="1">
      <c r="A97" s="29"/>
      <c r="B97" s="28" t="s">
        <v>71</v>
      </c>
      <c r="C97" s="29"/>
      <c r="D97" s="29"/>
      <c r="E97" s="29"/>
      <c r="F97" s="29"/>
      <c r="G97" s="29"/>
      <c r="H97" s="29"/>
      <c r="I97" s="29"/>
      <c r="J97" s="57">
        <f>J98</f>
        <v>0</v>
      </c>
      <c r="K97" s="58"/>
      <c r="L97" s="59"/>
      <c r="M97" s="60"/>
    </row>
    <row r="98" spans="2:13" s="44" customFormat="1" ht="18.75" customHeight="1">
      <c r="B98" s="30" t="s">
        <v>70</v>
      </c>
      <c r="D98" s="30"/>
      <c r="J98" s="45">
        <f>J99</f>
        <v>0</v>
      </c>
      <c r="K98" s="46"/>
      <c r="L98" s="45"/>
      <c r="M98" s="47"/>
    </row>
    <row r="99" spans="2:13" s="34" customFormat="1" ht="16.5" customHeight="1">
      <c r="B99" s="31"/>
      <c r="C99" s="31" t="s">
        <v>88</v>
      </c>
      <c r="D99" s="31"/>
      <c r="E99" s="31"/>
      <c r="F99" s="31"/>
      <c r="G99" s="31"/>
      <c r="H99" s="31"/>
      <c r="I99" s="43"/>
      <c r="J99" s="33">
        <f>J100</f>
        <v>0</v>
      </c>
      <c r="K99" s="35"/>
      <c r="L99" s="36"/>
      <c r="M99" s="37"/>
    </row>
    <row r="100" spans="4:13" s="5" customFormat="1" ht="14.25" customHeight="1">
      <c r="D100" s="5" t="s">
        <v>72</v>
      </c>
      <c r="J100" s="22">
        <v>0</v>
      </c>
      <c r="K100" s="22"/>
      <c r="L100" s="12"/>
      <c r="M100" s="16"/>
    </row>
    <row r="101" spans="4:12" ht="15">
      <c r="D101" s="5"/>
      <c r="E101" s="5"/>
      <c r="F101" s="5"/>
      <c r="G101" s="5"/>
      <c r="H101" s="5"/>
      <c r="I101" s="5"/>
      <c r="J101" s="22"/>
      <c r="K101" s="22"/>
      <c r="L101" s="12"/>
    </row>
    <row r="102" spans="10:11" ht="12.75">
      <c r="J102" s="23"/>
      <c r="K102" s="23"/>
    </row>
    <row r="103" spans="10:11" ht="12.75">
      <c r="J103" s="23"/>
      <c r="K103" s="23"/>
    </row>
    <row r="104" spans="10:11" ht="12.75">
      <c r="J104" s="23"/>
      <c r="K104" s="23"/>
    </row>
    <row r="105" ht="12.75">
      <c r="K105" s="23"/>
    </row>
    <row r="106" spans="2:11" ht="12.75">
      <c r="B106" s="3" t="s">
        <v>35</v>
      </c>
      <c r="F106" s="26"/>
      <c r="K106" s="23"/>
    </row>
    <row r="107" spans="2:6" ht="12.75">
      <c r="B107" s="3" t="s">
        <v>36</v>
      </c>
      <c r="F107" s="26"/>
    </row>
  </sheetData>
  <sheetProtection/>
  <printOptions/>
  <pageMargins left="0.39375" right="0.39375" top="0.9847222222222223" bottom="0.7875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Raduň</dc:creator>
  <cp:keywords/>
  <dc:description/>
  <cp:lastModifiedBy>Katka</cp:lastModifiedBy>
  <cp:lastPrinted>2016-02-08T08:35:19Z</cp:lastPrinted>
  <dcterms:created xsi:type="dcterms:W3CDTF">2003-10-14T11:19:49Z</dcterms:created>
  <dcterms:modified xsi:type="dcterms:W3CDTF">2016-02-25T11:03:32Z</dcterms:modified>
  <cp:category/>
  <cp:version/>
  <cp:contentType/>
  <cp:contentStatus/>
</cp:coreProperties>
</file>